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435" windowHeight="10020"/>
  </bookViews>
  <sheets>
    <sheet name="제1작업" sheetId="1" r:id="rId1"/>
    <sheet name="제2작업" sheetId="2" r:id="rId2"/>
    <sheet name="제3작업" sheetId="3" r:id="rId3"/>
    <sheet name="제4작업" sheetId="8" r:id="rId4"/>
  </sheets>
  <definedNames>
    <definedName name="_xlnm._FilterDatabase" localSheetId="1" hidden="1">제2작업!$B$2:$H$10</definedName>
    <definedName name="할인율">제1작업!$C$3</definedName>
    <definedName name="_xlnm.Criteria" localSheetId="1">제2작업!$B$13:$C$15</definedName>
    <definedName name="_xlnm.Extract" localSheetId="1">제2작업!$B$18:$H$18</definedName>
  </definedNames>
  <calcPr calcId="145621"/>
  <pivotCaches>
    <pivotCache cacheId="2" r:id="rId5"/>
  </pivotCaches>
</workbook>
</file>

<file path=xl/calcChain.xml><?xml version="1.0" encoding="utf-8"?>
<calcChain xmlns="http://schemas.openxmlformats.org/spreadsheetml/2006/main">
  <c r="J14" i="1" l="1"/>
  <c r="J13" i="1"/>
  <c r="E13" i="1"/>
  <c r="E14" i="1"/>
  <c r="I10" i="1"/>
  <c r="J10" i="1"/>
  <c r="I5" i="1"/>
  <c r="J5" i="1"/>
  <c r="I11" i="1"/>
  <c r="J11" i="1"/>
  <c r="I7" i="1"/>
  <c r="J7" i="1"/>
  <c r="I12" i="1"/>
  <c r="J12" i="1"/>
  <c r="I6" i="1"/>
  <c r="J6" i="1"/>
  <c r="I8" i="1"/>
  <c r="J8" i="1"/>
  <c r="J9" i="1"/>
  <c r="I9" i="1"/>
</calcChain>
</file>

<file path=xl/sharedStrings.xml><?xml version="1.0" encoding="utf-8"?>
<sst xmlns="http://schemas.openxmlformats.org/spreadsheetml/2006/main" count="123" uniqueCount="44">
  <si>
    <t>할인율</t>
  </si>
  <si>
    <t>코드</t>
  </si>
  <si>
    <t>품목</t>
  </si>
  <si>
    <t>구분</t>
  </si>
  <si>
    <t>세탁비
정가</t>
  </si>
  <si>
    <t>당월집계</t>
  </si>
  <si>
    <t>당월실적</t>
  </si>
  <si>
    <t>전월 대비
증감률</t>
  </si>
  <si>
    <t>이벤트
특가</t>
  </si>
  <si>
    <t>세탁
완료일</t>
  </si>
  <si>
    <t>와이셔츠</t>
  </si>
  <si>
    <t>남성</t>
  </si>
  <si>
    <t>니트류</t>
  </si>
  <si>
    <t>공통</t>
  </si>
  <si>
    <t>반코트</t>
  </si>
  <si>
    <t>여성 정장</t>
  </si>
  <si>
    <t>여성</t>
  </si>
  <si>
    <t>블라우스</t>
  </si>
  <si>
    <t>가죽점퍼</t>
  </si>
  <si>
    <t>양복 한벌</t>
  </si>
  <si>
    <t>오리털이불</t>
  </si>
  <si>
    <t>남성 세탁품목의 평균 당월집계</t>
  </si>
  <si>
    <t>정가</t>
  </si>
  <si>
    <t>구분이 여성인 상품 수</t>
    <phoneticPr fontId="2" type="noConversion"/>
  </si>
  <si>
    <t>AB-0202</t>
    <phoneticPr fontId="2" type="noConversion"/>
  </si>
  <si>
    <t>NC-0503</t>
    <phoneticPr fontId="2" type="noConversion"/>
  </si>
  <si>
    <t>CV-1002</t>
    <phoneticPr fontId="2" type="noConversion"/>
  </si>
  <si>
    <t>BS-0901</t>
    <phoneticPr fontId="2" type="noConversion"/>
  </si>
  <si>
    <t>BT-0301</t>
    <phoneticPr fontId="2" type="noConversion"/>
  </si>
  <si>
    <t>JL-1103</t>
    <phoneticPr fontId="2" type="noConversion"/>
  </si>
  <si>
    <t>MC-0901</t>
    <phoneticPr fontId="2" type="noConversion"/>
  </si>
  <si>
    <t>GD-0502</t>
    <phoneticPr fontId="2" type="noConversion"/>
  </si>
  <si>
    <t>최대 최소 전월 대비 증감률 차이</t>
    <phoneticPr fontId="2" type="noConversion"/>
  </si>
  <si>
    <t>&gt;=30%</t>
    <phoneticPr fontId="2" type="noConversion"/>
  </si>
  <si>
    <t>&lt;=5000</t>
    <phoneticPr fontId="2" type="noConversion"/>
  </si>
  <si>
    <t>총합계</t>
  </si>
  <si>
    <t>평균 : 당월집계</t>
  </si>
  <si>
    <t>평균 : 당월실적</t>
  </si>
  <si>
    <t>세탁비 정가</t>
  </si>
  <si>
    <t>**</t>
  </si>
  <si>
    <t>0-4999</t>
  </si>
  <si>
    <t>5000-9999</t>
  </si>
  <si>
    <t>20000-24999</t>
  </si>
  <si>
    <t>30000-35000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</si>
</sst>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&quot;점&quot;"/>
    <numFmt numFmtId="177" formatCode="0.0%"/>
    <numFmt numFmtId="178" formatCode="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6" applyFont="1" applyFill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6" fillId="0" borderId="7" xfId="6" applyNumberFormat="1" applyFont="1" applyBorder="1" applyAlignment="1">
      <alignment horizontal="center" vertical="center"/>
    </xf>
    <xf numFmtId="0" fontId="5" fillId="0" borderId="8" xfId="6" applyNumberFormat="1" applyFont="1" applyBorder="1" applyAlignment="1">
      <alignment horizontal="center" vertical="center"/>
    </xf>
    <xf numFmtId="0" fontId="6" fillId="0" borderId="8" xfId="6" applyNumberFormat="1" applyFont="1" applyFill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0" fontId="6" fillId="0" borderId="9" xfId="6" quotePrefix="1" applyNumberFormat="1" applyFont="1" applyBorder="1" applyAlignment="1">
      <alignment horizontal="center" vertical="center"/>
    </xf>
    <xf numFmtId="0" fontId="6" fillId="0" borderId="8" xfId="6" applyNumberFormat="1" applyFont="1" applyBorder="1" applyAlignment="1">
      <alignment horizontal="center" vertical="center"/>
    </xf>
    <xf numFmtId="0" fontId="5" fillId="0" borderId="8" xfId="6" applyNumberFormat="1" applyFont="1" applyFill="1" applyBorder="1" applyAlignment="1">
      <alignment horizontal="center" vertical="center"/>
    </xf>
    <xf numFmtId="0" fontId="6" fillId="0" borderId="10" xfId="6" applyNumberFormat="1" applyFont="1" applyBorder="1" applyAlignment="1">
      <alignment horizontal="center" vertical="center"/>
    </xf>
    <xf numFmtId="0" fontId="5" fillId="0" borderId="11" xfId="6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6" fillId="0" borderId="12" xfId="6" quotePrefix="1" applyNumberFormat="1" applyFont="1" applyBorder="1" applyAlignment="1">
      <alignment horizontal="center" vertical="center"/>
    </xf>
    <xf numFmtId="0" fontId="5" fillId="0" borderId="4" xfId="3" quotePrefix="1" applyNumberFormat="1" applyFont="1" applyBorder="1" applyAlignment="1">
      <alignment horizontal="center" vertical="center"/>
    </xf>
    <xf numFmtId="0" fontId="5" fillId="2" borderId="11" xfId="6" applyNumberFormat="1" applyFont="1" applyFill="1" applyBorder="1" applyAlignment="1">
      <alignment horizontal="center" vertical="center"/>
    </xf>
    <xf numFmtId="0" fontId="5" fillId="0" borderId="11" xfId="4" applyNumberFormat="1" applyFont="1" applyBorder="1" applyAlignment="1">
      <alignment horizontal="center" vertical="center"/>
    </xf>
    <xf numFmtId="0" fontId="5" fillId="0" borderId="12" xfId="2" quotePrefix="1" applyNumberFormat="1" applyFont="1" applyBorder="1" applyAlignment="1">
      <alignment horizontal="center" vertical="center"/>
    </xf>
    <xf numFmtId="9" fontId="5" fillId="0" borderId="2" xfId="3" applyFont="1" applyFill="1" applyBorder="1" applyAlignment="1">
      <alignment horizontal="center" vertical="center"/>
    </xf>
    <xf numFmtId="0" fontId="6" fillId="0" borderId="11" xfId="6" applyNumberFormat="1" applyFont="1" applyBorder="1" applyAlignment="1">
      <alignment horizontal="center" vertical="center"/>
    </xf>
    <xf numFmtId="177" fontId="6" fillId="0" borderId="8" xfId="3" applyNumberFormat="1" applyFont="1" applyBorder="1" applyAlignment="1">
      <alignment horizontal="center" vertical="center"/>
    </xf>
    <xf numFmtId="177" fontId="6" fillId="0" borderId="11" xfId="3" applyNumberFormat="1" applyFont="1" applyBorder="1" applyAlignment="1">
      <alignment horizontal="center" vertical="center"/>
    </xf>
    <xf numFmtId="177" fontId="5" fillId="0" borderId="14" xfId="6" quotePrefix="1" applyNumberFormat="1" applyFont="1" applyBorder="1" applyAlignment="1">
      <alignment horizontal="center" vertical="center"/>
    </xf>
    <xf numFmtId="178" fontId="5" fillId="0" borderId="11" xfId="2" quotePrefix="1" applyNumberFormat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41" fontId="6" fillId="0" borderId="11" xfId="1" applyFont="1" applyBorder="1" applyAlignment="1">
      <alignment horizontal="center" vertical="center"/>
    </xf>
    <xf numFmtId="0" fontId="6" fillId="2" borderId="24" xfId="6" applyFont="1" applyFill="1" applyBorder="1" applyAlignment="1">
      <alignment horizontal="center" vertical="center"/>
    </xf>
    <xf numFmtId="0" fontId="6" fillId="2" borderId="25" xfId="6" applyFont="1" applyFill="1" applyBorder="1" applyAlignment="1">
      <alignment horizontal="center" vertical="center"/>
    </xf>
    <xf numFmtId="0" fontId="6" fillId="2" borderId="26" xfId="6" applyFont="1" applyFill="1" applyBorder="1" applyAlignment="1">
      <alignment horizontal="center" vertical="center" wrapText="1"/>
    </xf>
    <xf numFmtId="0" fontId="6" fillId="2" borderId="27" xfId="6" applyFont="1" applyFill="1" applyBorder="1" applyAlignment="1">
      <alignment horizontal="center" vertical="center" wrapText="1"/>
    </xf>
    <xf numFmtId="0" fontId="6" fillId="0" borderId="16" xfId="6" applyNumberFormat="1" applyFont="1" applyBorder="1" applyAlignment="1">
      <alignment horizontal="center" vertical="center"/>
    </xf>
    <xf numFmtId="0" fontId="5" fillId="0" borderId="5" xfId="6" applyNumberFormat="1" applyFont="1" applyFill="1" applyBorder="1" applyAlignment="1">
      <alignment horizontal="center" vertical="center"/>
    </xf>
    <xf numFmtId="0" fontId="6" fillId="0" borderId="5" xfId="6" applyNumberFormat="1" applyFont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177" fontId="6" fillId="0" borderId="5" xfId="3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6" fillId="0" borderId="6" xfId="6" quotePrefix="1" applyNumberFormat="1" applyFont="1" applyBorder="1" applyAlignment="1">
      <alignment horizontal="center" vertical="center"/>
    </xf>
    <xf numFmtId="0" fontId="0" fillId="0" borderId="28" xfId="0" applyBorder="1">
      <alignment vertical="center"/>
    </xf>
    <xf numFmtId="0" fontId="6" fillId="0" borderId="25" xfId="6" applyFont="1" applyFill="1" applyBorder="1" applyAlignment="1">
      <alignment horizontal="center" vertical="center"/>
    </xf>
    <xf numFmtId="0" fontId="6" fillId="0" borderId="26" xfId="6" applyFont="1" applyFill="1" applyBorder="1" applyAlignment="1">
      <alignment horizontal="center" vertical="center" wrapText="1"/>
    </xf>
    <xf numFmtId="0" fontId="6" fillId="0" borderId="5" xfId="6" applyNumberFormat="1" applyFont="1" applyFill="1" applyBorder="1" applyAlignment="1">
      <alignment horizontal="center" vertical="center"/>
    </xf>
    <xf numFmtId="41" fontId="6" fillId="0" borderId="5" xfId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41" fontId="6" fillId="0" borderId="8" xfId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0" fontId="6" fillId="0" borderId="29" xfId="6" applyFont="1" applyFill="1" applyBorder="1" applyAlignment="1">
      <alignment horizontal="center" vertical="center"/>
    </xf>
    <xf numFmtId="0" fontId="6" fillId="0" borderId="23" xfId="6" applyNumberFormat="1" applyFont="1" applyFill="1" applyBorder="1" applyAlignment="1">
      <alignment horizontal="center" vertical="center"/>
    </xf>
    <xf numFmtId="0" fontId="6" fillId="0" borderId="17" xfId="6" applyNumberFormat="1" applyFont="1" applyFill="1" applyBorder="1" applyAlignment="1">
      <alignment horizontal="center" vertical="center"/>
    </xf>
    <xf numFmtId="0" fontId="6" fillId="0" borderId="30" xfId="6" applyFont="1" applyFill="1" applyBorder="1" applyAlignment="1">
      <alignment horizontal="center" vertical="center" wrapText="1"/>
    </xf>
    <xf numFmtId="177" fontId="6" fillId="0" borderId="22" xfId="3" applyNumberFormat="1" applyFont="1" applyFill="1" applyBorder="1" applyAlignment="1">
      <alignment horizontal="center" vertical="center"/>
    </xf>
    <xf numFmtId="177" fontId="6" fillId="0" borderId="18" xfId="3" applyNumberFormat="1" applyFont="1" applyFill="1" applyBorder="1" applyAlignment="1">
      <alignment horizontal="center" vertical="center"/>
    </xf>
    <xf numFmtId="0" fontId="6" fillId="0" borderId="19" xfId="6" applyNumberFormat="1" applyFont="1" applyFill="1" applyBorder="1" applyAlignment="1">
      <alignment horizontal="center" vertical="center"/>
    </xf>
    <xf numFmtId="0" fontId="5" fillId="0" borderId="20" xfId="6" applyNumberFormat="1" applyFont="1" applyFill="1" applyBorder="1" applyAlignment="1">
      <alignment horizontal="center" vertical="center"/>
    </xf>
    <xf numFmtId="0" fontId="6" fillId="0" borderId="20" xfId="6" applyNumberFormat="1" applyFont="1" applyFill="1" applyBorder="1" applyAlignment="1">
      <alignment horizontal="center" vertical="center"/>
    </xf>
    <xf numFmtId="41" fontId="6" fillId="0" borderId="20" xfId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/>
    </xf>
    <xf numFmtId="177" fontId="6" fillId="0" borderId="21" xfId="3" applyNumberFormat="1" applyFont="1" applyFill="1" applyBorder="1" applyAlignment="1">
      <alignment horizontal="center" vertical="center"/>
    </xf>
    <xf numFmtId="0" fontId="6" fillId="2" borderId="8" xfId="6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/>
    </xf>
    <xf numFmtId="41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41" fontId="6" fillId="0" borderId="5" xfId="1" quotePrefix="1" applyFont="1" applyBorder="1" applyAlignment="1">
      <alignment horizontal="center" vertical="center"/>
    </xf>
    <xf numFmtId="41" fontId="6" fillId="0" borderId="8" xfId="1" quotePrefix="1" applyFont="1" applyBorder="1" applyAlignment="1">
      <alignment horizontal="center" vertical="center"/>
    </xf>
    <xf numFmtId="41" fontId="6" fillId="0" borderId="11" xfId="1" quotePrefix="1" applyFont="1" applyBorder="1" applyAlignment="1">
      <alignment horizontal="center" vertical="center"/>
    </xf>
    <xf numFmtId="0" fontId="5" fillId="2" borderId="3" xfId="6" applyNumberFormat="1" applyFont="1" applyFill="1" applyBorder="1" applyAlignment="1">
      <alignment horizontal="center" vertical="center"/>
    </xf>
    <xf numFmtId="0" fontId="5" fillId="2" borderId="4" xfId="6" applyNumberFormat="1" applyFont="1" applyFill="1" applyBorder="1" applyAlignment="1">
      <alignment horizontal="center" vertical="center"/>
    </xf>
    <xf numFmtId="0" fontId="5" fillId="0" borderId="13" xfId="6" applyNumberFormat="1" applyFont="1" applyBorder="1" applyAlignment="1">
      <alignment horizontal="center" vertical="center"/>
    </xf>
    <xf numFmtId="0" fontId="5" fillId="0" borderId="15" xfId="6" applyNumberFormat="1" applyFont="1" applyBorder="1" applyAlignment="1">
      <alignment horizontal="center" vertical="center"/>
    </xf>
    <xf numFmtId="0" fontId="5" fillId="0" borderId="4" xfId="6" applyNumberFormat="1" applyFont="1" applyBorder="1" applyAlignment="1">
      <alignment horizontal="center" vertical="center"/>
    </xf>
    <xf numFmtId="0" fontId="5" fillId="2" borderId="10" xfId="6" applyNumberFormat="1" applyFont="1" applyFill="1" applyBorder="1" applyAlignment="1">
      <alignment horizontal="center" vertical="center"/>
    </xf>
    <xf numFmtId="0" fontId="5" fillId="2" borderId="11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">
    <cellStyle name="백분율" xfId="3" builtinId="5"/>
    <cellStyle name="쉼표 [0]" xfId="1" builtinId="6"/>
    <cellStyle name="통화 [0]" xfId="2" builtinId="7"/>
    <cellStyle name="표준" xfId="0" builtinId="0"/>
    <cellStyle name="표준_문제" xfId="6"/>
    <cellStyle name="표준_제1작업" xfId="4"/>
    <cellStyle name="표준_제2작업" xfId="5"/>
  </cellStyles>
  <dxfs count="11">
    <dxf>
      <numFmt numFmtId="33" formatCode="_-* #,##0_-;\-* #,##0_-;_-* &quot;-&quot;_-;_-@_-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numFmt numFmtId="177" formatCode="0.0%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none"/>
      </font>
      <numFmt numFmtId="176" formatCode="#,##0&quot;점&quot;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맑은 고딕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맑은 고딕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ko-KR" altLang="en-US" sz="2000"/>
              <a:t>여성 및 공통 의류 세탁비 현황</a:t>
            </a:r>
            <a:endParaRPr lang="ko-KR" sz="2000"/>
          </a:p>
        </c:rich>
      </c:tx>
      <c:layout>
        <c:manualLayout>
          <c:xMode val="edge"/>
          <c:yMode val="edge"/>
          <c:x val="0.30819886434322658"/>
          <c:y val="2.9229974302939915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3382249899925828E-2"/>
          <c:y val="0.17557827427086586"/>
          <c:w val="0.83676282169045568"/>
          <c:h val="0.69918460208354838"/>
        </c:manualLayout>
      </c:layout>
      <c:barChart>
        <c:barDir val="col"/>
        <c:grouping val="clustered"/>
        <c:varyColors val="0"/>
        <c:ser>
          <c:idx val="1"/>
          <c:order val="1"/>
          <c:tx>
            <c:v>전월 대비 증감률</c:v>
          </c:tx>
          <c:invertIfNegative val="0"/>
          <c:cat>
            <c:strRef>
              <c:f>(제1작업!$C$7:$C$8,제1작업!$C$10:$C$11)</c:f>
              <c:strCache>
                <c:ptCount val="4"/>
                <c:pt idx="0">
                  <c:v>블라우스</c:v>
                </c:pt>
                <c:pt idx="1">
                  <c:v>오리털이불</c:v>
                </c:pt>
                <c:pt idx="2">
                  <c:v>니트류</c:v>
                </c:pt>
                <c:pt idx="3">
                  <c:v>여성 정장</c:v>
                </c:pt>
              </c:strCache>
            </c:strRef>
          </c:cat>
          <c:val>
            <c:numRef>
              <c:f>(제1작업!$H$7:$H$8,제1작업!$H$10:$H$11)</c:f>
              <c:numCache>
                <c:formatCode>0.0%</c:formatCode>
                <c:ptCount val="4"/>
                <c:pt idx="0">
                  <c:v>0.25700000000000001</c:v>
                </c:pt>
                <c:pt idx="1">
                  <c:v>0.25</c:v>
                </c:pt>
                <c:pt idx="2">
                  <c:v>0.16800000000000001</c:v>
                </c:pt>
                <c:pt idx="3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1107456"/>
        <c:axId val="171108992"/>
      </c:barChart>
      <c:lineChart>
        <c:grouping val="standard"/>
        <c:varyColors val="0"/>
        <c:ser>
          <c:idx val="0"/>
          <c:order val="0"/>
          <c:tx>
            <c:strRef>
              <c:f>제1작업!$G$4</c:f>
              <c:strCache>
                <c:ptCount val="1"/>
                <c:pt idx="0">
                  <c:v>당월실적</c:v>
                </c:pt>
              </c:strCache>
            </c:strRef>
          </c:tx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(제1작업!$C$7:$C$8,제1작업!$C$10:$C$11)</c:f>
              <c:strCache>
                <c:ptCount val="4"/>
                <c:pt idx="0">
                  <c:v>블라우스</c:v>
                </c:pt>
                <c:pt idx="1">
                  <c:v>오리털이불</c:v>
                </c:pt>
                <c:pt idx="2">
                  <c:v>니트류</c:v>
                </c:pt>
                <c:pt idx="3">
                  <c:v>여성 정장</c:v>
                </c:pt>
              </c:strCache>
            </c:strRef>
          </c:cat>
          <c:val>
            <c:numRef>
              <c:f>(제1작업!$G$7:$G$8,제1작업!$G$10:$G$11)</c:f>
              <c:numCache>
                <c:formatCode>_(* #,##0_);_(* \(#,##0\);_(* "-"_);_(@_)</c:formatCode>
                <c:ptCount val="4"/>
                <c:pt idx="0">
                  <c:v>4734000</c:v>
                </c:pt>
                <c:pt idx="1">
                  <c:v>2091000</c:v>
                </c:pt>
                <c:pt idx="2">
                  <c:v>5421000</c:v>
                </c:pt>
                <c:pt idx="3">
                  <c:v>3081000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29312"/>
        <c:axId val="176427392"/>
      </c:lineChart>
      <c:catAx>
        <c:axId val="171107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71108992"/>
        <c:crosses val="autoZero"/>
        <c:auto val="1"/>
        <c:lblAlgn val="ctr"/>
        <c:lblOffset val="100"/>
        <c:noMultiLvlLbl val="0"/>
      </c:catAx>
      <c:valAx>
        <c:axId val="17110899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71107456"/>
        <c:crosses val="autoZero"/>
        <c:crossBetween val="between"/>
      </c:valAx>
      <c:valAx>
        <c:axId val="17642739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ko-KR" b="0"/>
                  <a:t>(</a:t>
                </a:r>
                <a:r>
                  <a:rPr lang="ko-KR" altLang="en-US" b="0"/>
                  <a:t>단위</a:t>
                </a:r>
                <a:r>
                  <a:rPr lang="en-US" altLang="ko-KR" b="0"/>
                  <a:t>:</a:t>
                </a:r>
                <a:r>
                  <a:rPr lang="ko-KR" altLang="en-US" b="0"/>
                  <a:t>원</a:t>
                </a:r>
                <a:r>
                  <a:rPr lang="en-US" altLang="ko-KR" b="0"/>
                  <a:t>)</a:t>
                </a:r>
                <a:endParaRPr lang="ko-KR" altLang="en-US" b="0"/>
              </a:p>
            </c:rich>
          </c:tx>
          <c:layout>
            <c:manualLayout>
              <c:xMode val="edge"/>
              <c:yMode val="edge"/>
              <c:x val="0.903468422214043"/>
              <c:y val="0.1117543459037019"/>
            </c:manualLayout>
          </c:layout>
          <c:overlay val="0"/>
        </c:title>
        <c:numFmt formatCode="_(* #,##0_);_(* \(#,##0\);_(* &quot;-&quot;_);_(@_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76429312"/>
        <c:crosses val="max"/>
        <c:crossBetween val="between"/>
      </c:valAx>
      <c:catAx>
        <c:axId val="176429312"/>
        <c:scaling>
          <c:orientation val="minMax"/>
        </c:scaling>
        <c:delete val="1"/>
        <c:axPos val="b"/>
        <c:majorTickMark val="out"/>
        <c:minorTickMark val="none"/>
        <c:tickLblPos val="none"/>
        <c:crossAx val="17642739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맑은 고딕" pitchFamily="50" charset="-127"/>
          <a:ea typeface="맑은 고딕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71437</xdr:rowOff>
    </xdr:from>
    <xdr:to>
      <xdr:col>10</xdr:col>
      <xdr:colOff>0</xdr:colOff>
      <xdr:row>1</xdr:row>
      <xdr:rowOff>361949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1437"/>
          <a:ext cx="2886075" cy="68103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523875</xdr:colOff>
      <xdr:row>1</xdr:row>
      <xdr:rowOff>304800</xdr:rowOff>
    </xdr:to>
    <xdr:sp macro="" textlink="">
      <xdr:nvSpPr>
        <xdr:cNvPr id="3" name="모서리가 둥근 직사각형 2"/>
        <xdr:cNvSpPr/>
      </xdr:nvSpPr>
      <xdr:spPr>
        <a:xfrm>
          <a:off x="123825" y="57150"/>
          <a:ext cx="3952875" cy="638175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US" altLang="ko-KR" sz="2200" b="1" i="0">
              <a:solidFill>
                <a:schemeClr val="tx1"/>
              </a:solidFill>
              <a:latin typeface="맑은 고딕" pitchFamily="50" charset="-127"/>
              <a:ea typeface="맑은 고딕" pitchFamily="50" charset="-127"/>
              <a:cs typeface="+mn-cs"/>
            </a:rPr>
            <a:t>10</a:t>
          </a:r>
          <a:r>
            <a:rPr lang="ko-KR" altLang="en-US" sz="2200" b="1" i="0">
              <a:solidFill>
                <a:schemeClr val="tx1"/>
              </a:solidFill>
              <a:latin typeface="맑은 고딕" pitchFamily="50" charset="-127"/>
              <a:ea typeface="맑은 고딕" pitchFamily="50" charset="-127"/>
              <a:cs typeface="+mn-cs"/>
            </a:rPr>
            <a:t>월 세탁 이벤트 실적 현황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454" cy="6074617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0.28977</cdr:x>
      <cdr:y>0.1907</cdr:y>
    </cdr:from>
    <cdr:to>
      <cdr:x>0.46403</cdr:x>
      <cdr:y>0.28528</cdr:y>
    </cdr:to>
    <cdr:sp macro="" textlink="">
      <cdr:nvSpPr>
        <cdr:cNvPr id="2" name="타원형 설명선 1"/>
        <cdr:cNvSpPr/>
      </cdr:nvSpPr>
      <cdr:spPr>
        <a:xfrm xmlns:a="http://schemas.openxmlformats.org/drawingml/2006/main">
          <a:off x="2697181" y="1159962"/>
          <a:ext cx="1622029" cy="575311"/>
        </a:xfrm>
        <a:prstGeom xmlns:a="http://schemas.openxmlformats.org/drawingml/2006/main" prst="wedgeEllipseCallout">
          <a:avLst>
            <a:gd name="adj1" fmla="val 98754"/>
            <a:gd name="adj2" fmla="val 19423"/>
          </a:avLst>
        </a:prstGeom>
        <a:solidFill xmlns:a="http://schemas.openxmlformats.org/drawingml/2006/main">
          <a:sysClr val="window" lastClr="FFFFFF"/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</a:rPr>
            <a:t>최대 당월실적</a:t>
          </a:r>
          <a:endParaRPr lang="ko-KR">
            <a:solidFill>
              <a:sysClr val="windowText" lastClr="000000"/>
            </a:solidFill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윤선경" refreshedDate="41543.405626041669" createdVersion="3" refreshedVersion="3" minRefreshableVersion="3" recordCount="8">
  <cacheSource type="worksheet">
    <worksheetSource ref="B4:H12" sheet="제1작업"/>
  </cacheSource>
  <cacheFields count="7">
    <cacheField name="코드" numFmtId="0">
      <sharedItems/>
    </cacheField>
    <cacheField name="품목" numFmtId="0">
      <sharedItems/>
    </cacheField>
    <cacheField name="구분" numFmtId="0">
      <sharedItems count="3">
        <s v="남성"/>
        <s v="여성"/>
        <s v="공통"/>
      </sharedItems>
    </cacheField>
    <cacheField name="세탁비_x000a_정가" numFmtId="41">
      <sharedItems containsSemiMixedTypes="0" containsString="0" containsNumber="1" containsInteger="1" minValue="1200" maxValue="32500" count="7">
        <n v="5000"/>
        <n v="6000"/>
        <n v="3500"/>
        <n v="20000"/>
        <n v="1200"/>
        <n v="5500"/>
        <n v="32500"/>
      </sharedItems>
      <fieldGroup base="3">
        <rangePr autoStart="0" autoEnd="0" startNum="0" endNum="35000" groupInterval="5000"/>
        <groupItems count="9">
          <s v="&lt;0"/>
          <s v="0-4999"/>
          <s v="5000-9999"/>
          <s v="10000-14999"/>
          <s v="15000-19999"/>
          <s v="20000-24999"/>
          <s v="25000-29999"/>
          <s v="30000-35000"/>
          <s v="&gt;35000"/>
        </groupItems>
      </fieldGroup>
    </cacheField>
    <cacheField name="당월집계" numFmtId="176">
      <sharedItems containsSemiMixedTypes="0" containsString="0" containsNumber="1" containsInteger="1" minValue="205" maxValue="3580"/>
    </cacheField>
    <cacheField name="당월실적" numFmtId="41">
      <sharedItems containsSemiMixedTypes="0" containsString="0" containsNumber="1" containsInteger="1" minValue="2091000" maxValue="6385600"/>
    </cacheField>
    <cacheField name="전월 대비_x000a_증감률" numFmtId="177">
      <sharedItems containsSemiMixedTypes="0" containsString="0" containsNumber="1" minValue="0.16800000000000001" maxValue="0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CV-1002"/>
    <s v="반코트"/>
    <x v="0"/>
    <x v="0"/>
    <n v="1040"/>
    <n v="5332000"/>
    <n v="0.23400000000000001"/>
  </r>
  <r>
    <s v="MC-0901"/>
    <s v="양복 한벌"/>
    <x v="0"/>
    <x v="1"/>
    <n v="2450"/>
    <n v="6385600"/>
    <n v="0.28699999999999998"/>
  </r>
  <r>
    <s v="BT-0301"/>
    <s v="블라우스"/>
    <x v="1"/>
    <x v="2"/>
    <n v="1578"/>
    <n v="4734000"/>
    <n v="0.25700000000000001"/>
  </r>
  <r>
    <s v="GD-0502"/>
    <s v="오리털이불"/>
    <x v="2"/>
    <x v="3"/>
    <n v="205"/>
    <n v="2091000"/>
    <n v="0.25"/>
  </r>
  <r>
    <s v="AB-0202"/>
    <s v="와이셔츠"/>
    <x v="0"/>
    <x v="4"/>
    <n v="3580"/>
    <n v="4654000"/>
    <n v="0.23100000000000001"/>
  </r>
  <r>
    <s v="NC-0503"/>
    <s v="니트류"/>
    <x v="2"/>
    <x v="2"/>
    <n v="1807"/>
    <n v="5421000"/>
    <n v="0.16800000000000001"/>
  </r>
  <r>
    <s v="BS-0901"/>
    <s v="여성 정장"/>
    <x v="1"/>
    <x v="5"/>
    <n v="1185"/>
    <n v="3081000"/>
    <n v="0.32"/>
  </r>
  <r>
    <s v="JL-1103"/>
    <s v="가죽점퍼"/>
    <x v="0"/>
    <x v="6"/>
    <n v="754"/>
    <n v="2865200"/>
    <n v="0.228000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2" applyNumberFormats="0" applyBorderFormats="0" applyFontFormats="0" applyPatternFormats="0" applyAlignmentFormats="0" applyWidthHeightFormats="1" dataCaption="값" missingCaption="**" updatedVersion="3" minRefreshableVersion="3" showCalcMbrs="0" useAutoFormatting="1" colGrandTotals="0" itemPrintTitles="1" mergeItem="1" createdVersion="3" indent="0" outline="1" outlineData="1" multipleFieldFilters="0" rowHeaderCaption="세탁비 정가" colHeaderCaption="구분">
  <location ref="B2:H9" firstHeaderRow="1" firstDataRow="3" firstDataCol="1"/>
  <pivotFields count="7">
    <pivotField showAll="0"/>
    <pivotField showAll="0"/>
    <pivotField axis="axisCol" showAll="0" sortType="descending">
      <items count="4">
        <item x="1"/>
        <item x="0"/>
        <item x="2"/>
        <item t="default"/>
      </items>
    </pivotField>
    <pivotField axis="axisRow" numFmtId="4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numFmtId="176" showAll="0"/>
    <pivotField dataField="1" numFmtId="41" showAll="0"/>
    <pivotField numFmtId="177" showAll="0"/>
  </pivotFields>
  <rowFields count="1">
    <field x="3"/>
  </rowFields>
  <rowItems count="5">
    <i>
      <x v="1"/>
    </i>
    <i>
      <x v="2"/>
    </i>
    <i>
      <x v="5"/>
    </i>
    <i>
      <x v="7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당월집계" fld="4" subtotal="average" baseField="0" baseItem="0"/>
    <dataField name="평균 : 당월실적" fld="5" subtotal="average" baseField="0" baseItem="0"/>
  </dataFields>
  <formats count="2"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표2" displayName="표2" ref="B18:H23" totalsRowShown="0" headerRowDxfId="10" tableBorderDxfId="9" headerRowCellStyle="표준_문제">
  <autoFilter ref="B18:H23"/>
  <tableColumns count="7">
    <tableColumn id="1" name="코드" dataDxfId="8" dataCellStyle="표준_문제"/>
    <tableColumn id="2" name="품목" dataDxfId="7" dataCellStyle="표준_문제"/>
    <tableColumn id="3" name="구분" dataDxfId="6" dataCellStyle="표준_문제"/>
    <tableColumn id="4" name="세탁비_x000a_정가" dataDxfId="5" dataCellStyle="쉼표 [0]"/>
    <tableColumn id="5" name="당월집계" dataDxfId="4" dataCellStyle="쉼표 [0]"/>
    <tableColumn id="6" name="당월실적" dataDxfId="3" dataCellStyle="쉼표 [0]"/>
    <tableColumn id="7" name="전월 대비_x000a_증감률" dataDxfId="2" dataCellStyle="백분율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workbookViewId="0">
      <selection activeCell="P11" sqref="P11"/>
    </sheetView>
  </sheetViews>
  <sheetFormatPr defaultRowHeight="16.5"/>
  <cols>
    <col min="1" max="1" width="1.625" style="2" customWidth="1"/>
    <col min="2" max="10" width="12.625" style="2" customWidth="1"/>
    <col min="11" max="16384" width="9" style="2"/>
  </cols>
  <sheetData>
    <row r="1" spans="2:10" ht="30.75" customHeight="1"/>
    <row r="2" spans="2:10" ht="30.75" customHeight="1" thickBot="1"/>
    <row r="3" spans="2:10" ht="22.5" customHeight="1" thickBot="1">
      <c r="B3" s="3" t="s">
        <v>0</v>
      </c>
      <c r="C3" s="20">
        <v>0.15</v>
      </c>
      <c r="D3" s="4"/>
      <c r="E3" s="4"/>
      <c r="F3" s="4"/>
      <c r="G3" s="4"/>
      <c r="H3" s="4"/>
      <c r="I3" s="4"/>
      <c r="J3" s="4"/>
    </row>
    <row r="4" spans="2:10" ht="33.75" thickBot="1">
      <c r="B4" s="28" t="s">
        <v>1</v>
      </c>
      <c r="C4" s="29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1" t="s">
        <v>9</v>
      </c>
    </row>
    <row r="5" spans="2:10" ht="22.5" customHeight="1">
      <c r="B5" s="32" t="s">
        <v>26</v>
      </c>
      <c r="C5" s="33" t="s">
        <v>14</v>
      </c>
      <c r="D5" s="34" t="s">
        <v>11</v>
      </c>
      <c r="E5" s="35">
        <v>5000</v>
      </c>
      <c r="F5" s="37">
        <v>1040</v>
      </c>
      <c r="G5" s="35">
        <v>5332000</v>
      </c>
      <c r="H5" s="36">
        <v>0.23400000000000001</v>
      </c>
      <c r="I5" s="67">
        <f t="shared" ref="I5:I12" si="0">ROUND(E5*(1-할인율),-2)</f>
        <v>4300</v>
      </c>
      <c r="J5" s="38" t="str">
        <f t="shared" ref="J5:J12" si="1">CHOOSE(RIGHT(B5,1),"당일","익일","삼일")</f>
        <v>익일</v>
      </c>
    </row>
    <row r="6" spans="2:10" ht="22.5" customHeight="1">
      <c r="B6" s="5" t="s">
        <v>30</v>
      </c>
      <c r="C6" s="6" t="s">
        <v>19</v>
      </c>
      <c r="D6" s="10" t="s">
        <v>11</v>
      </c>
      <c r="E6" s="26">
        <v>6000</v>
      </c>
      <c r="F6" s="8">
        <v>2450</v>
      </c>
      <c r="G6" s="26">
        <v>6385600</v>
      </c>
      <c r="H6" s="22">
        <v>0.28699999999999998</v>
      </c>
      <c r="I6" s="68">
        <f t="shared" si="0"/>
        <v>5100</v>
      </c>
      <c r="J6" s="9" t="str">
        <f t="shared" si="1"/>
        <v>당일</v>
      </c>
    </row>
    <row r="7" spans="2:10" ht="22.5" customHeight="1">
      <c r="B7" s="5" t="s">
        <v>28</v>
      </c>
      <c r="C7" s="6" t="s">
        <v>17</v>
      </c>
      <c r="D7" s="10" t="s">
        <v>16</v>
      </c>
      <c r="E7" s="26">
        <v>3500</v>
      </c>
      <c r="F7" s="8">
        <v>1578</v>
      </c>
      <c r="G7" s="26">
        <v>4734000</v>
      </c>
      <c r="H7" s="22">
        <v>0.25700000000000001</v>
      </c>
      <c r="I7" s="68">
        <f t="shared" si="0"/>
        <v>3000</v>
      </c>
      <c r="J7" s="9" t="str">
        <f t="shared" si="1"/>
        <v>당일</v>
      </c>
    </row>
    <row r="8" spans="2:10" ht="22.5" customHeight="1">
      <c r="B8" s="5" t="s">
        <v>31</v>
      </c>
      <c r="C8" s="6" t="s">
        <v>20</v>
      </c>
      <c r="D8" s="7" t="s">
        <v>13</v>
      </c>
      <c r="E8" s="26">
        <v>20000</v>
      </c>
      <c r="F8" s="8">
        <v>205</v>
      </c>
      <c r="G8" s="26">
        <v>2091000</v>
      </c>
      <c r="H8" s="22">
        <v>0.25</v>
      </c>
      <c r="I8" s="68">
        <f t="shared" si="0"/>
        <v>17000</v>
      </c>
      <c r="J8" s="9" t="str">
        <f t="shared" si="1"/>
        <v>익일</v>
      </c>
    </row>
    <row r="9" spans="2:10" ht="22.5" customHeight="1">
      <c r="B9" s="5" t="s">
        <v>24</v>
      </c>
      <c r="C9" s="6" t="s">
        <v>10</v>
      </c>
      <c r="D9" s="7" t="s">
        <v>11</v>
      </c>
      <c r="E9" s="26">
        <v>1200</v>
      </c>
      <c r="F9" s="8">
        <v>3580</v>
      </c>
      <c r="G9" s="26">
        <v>4654000</v>
      </c>
      <c r="H9" s="22">
        <v>0.23100000000000001</v>
      </c>
      <c r="I9" s="68">
        <f t="shared" si="0"/>
        <v>1000</v>
      </c>
      <c r="J9" s="9" t="str">
        <f t="shared" si="1"/>
        <v>익일</v>
      </c>
    </row>
    <row r="10" spans="2:10" ht="22.5" customHeight="1">
      <c r="B10" s="5" t="s">
        <v>25</v>
      </c>
      <c r="C10" s="6" t="s">
        <v>12</v>
      </c>
      <c r="D10" s="10" t="s">
        <v>13</v>
      </c>
      <c r="E10" s="26">
        <v>3500</v>
      </c>
      <c r="F10" s="8">
        <v>1807</v>
      </c>
      <c r="G10" s="26">
        <v>5421000</v>
      </c>
      <c r="H10" s="22">
        <v>0.16800000000000001</v>
      </c>
      <c r="I10" s="68">
        <f t="shared" si="0"/>
        <v>3000</v>
      </c>
      <c r="J10" s="9" t="str">
        <f t="shared" si="1"/>
        <v>삼일</v>
      </c>
    </row>
    <row r="11" spans="2:10" ht="22.5" customHeight="1">
      <c r="B11" s="5" t="s">
        <v>27</v>
      </c>
      <c r="C11" s="6" t="s">
        <v>15</v>
      </c>
      <c r="D11" s="10" t="s">
        <v>16</v>
      </c>
      <c r="E11" s="26">
        <v>5500</v>
      </c>
      <c r="F11" s="8">
        <v>1185</v>
      </c>
      <c r="G11" s="26">
        <v>3081000</v>
      </c>
      <c r="H11" s="22">
        <v>0.32</v>
      </c>
      <c r="I11" s="68">
        <f t="shared" si="0"/>
        <v>4700</v>
      </c>
      <c r="J11" s="9" t="str">
        <f t="shared" si="1"/>
        <v>당일</v>
      </c>
    </row>
    <row r="12" spans="2:10" ht="22.5" customHeight="1" thickBot="1">
      <c r="B12" s="12" t="s">
        <v>29</v>
      </c>
      <c r="C12" s="13" t="s">
        <v>18</v>
      </c>
      <c r="D12" s="21" t="s">
        <v>11</v>
      </c>
      <c r="E12" s="27">
        <v>32500</v>
      </c>
      <c r="F12" s="14">
        <v>754</v>
      </c>
      <c r="G12" s="27">
        <v>2865200</v>
      </c>
      <c r="H12" s="23">
        <v>0.22800000000000001</v>
      </c>
      <c r="I12" s="69">
        <f t="shared" si="0"/>
        <v>27600</v>
      </c>
      <c r="J12" s="15" t="str">
        <f t="shared" si="1"/>
        <v>삼일</v>
      </c>
    </row>
    <row r="13" spans="2:10" ht="22.5" customHeight="1">
      <c r="B13" s="70" t="s">
        <v>23</v>
      </c>
      <c r="C13" s="71"/>
      <c r="D13" s="71"/>
      <c r="E13" s="16" t="str">
        <f>COUNTIF(D5:D12,"여성")&amp;"개"</f>
        <v>2개</v>
      </c>
      <c r="F13" s="72"/>
      <c r="G13" s="74" t="s">
        <v>32</v>
      </c>
      <c r="H13" s="74"/>
      <c r="I13" s="74"/>
      <c r="J13" s="24">
        <f>MAX(H5:H12)-MIN(H5:H12)</f>
        <v>0.152</v>
      </c>
    </row>
    <row r="14" spans="2:10" ht="22.5" customHeight="1" thickBot="1">
      <c r="B14" s="75" t="s">
        <v>21</v>
      </c>
      <c r="C14" s="76"/>
      <c r="D14" s="76"/>
      <c r="E14" s="25">
        <f>DAVERAGE(B4:H12,F4,D4:D5)</f>
        <v>1956</v>
      </c>
      <c r="F14" s="73"/>
      <c r="G14" s="17" t="s">
        <v>2</v>
      </c>
      <c r="H14" s="18" t="s">
        <v>14</v>
      </c>
      <c r="I14" s="17" t="s">
        <v>22</v>
      </c>
      <c r="J14" s="19">
        <f>VLOOKUP(H14,C5:H12,3,0)</f>
        <v>5000</v>
      </c>
    </row>
  </sheetData>
  <sortState ref="A5:J12">
    <sortCondition ref="A5"/>
  </sortState>
  <mergeCells count="4">
    <mergeCell ref="G13:I13"/>
    <mergeCell ref="B13:D13"/>
    <mergeCell ref="F13:F14"/>
    <mergeCell ref="B14:D14"/>
  </mergeCells>
  <phoneticPr fontId="2" type="noConversion"/>
  <conditionalFormatting sqref="H5:H12">
    <cfRule type="dataBar" priority="1">
      <dataBar>
        <cfvo type="min"/>
        <cfvo type="max"/>
        <color rgb="FFFF555A"/>
      </dataBar>
    </cfRule>
  </conditionalFormatting>
  <dataValidations count="1">
    <dataValidation type="list" allowBlank="1" showInputMessage="1" showErrorMessage="1" sqref="H14">
      <formula1>$C$5:$C$12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C24" sqref="C24"/>
    </sheetView>
  </sheetViews>
  <sheetFormatPr defaultRowHeight="16.5"/>
  <cols>
    <col min="1" max="1" width="1.625" customWidth="1"/>
    <col min="6" max="6" width="10.25" customWidth="1"/>
    <col min="7" max="7" width="10.625" bestFit="1" customWidth="1"/>
  </cols>
  <sheetData>
    <row r="1" spans="2:8" ht="17.25" thickBot="1">
      <c r="B1" s="39"/>
      <c r="C1" s="39"/>
    </row>
    <row r="2" spans="2:8" ht="33.75" thickBot="1">
      <c r="B2" s="28" t="s">
        <v>1</v>
      </c>
      <c r="C2" s="29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spans="2:8">
      <c r="B3" s="32" t="s">
        <v>26</v>
      </c>
      <c r="C3" s="33" t="s">
        <v>14</v>
      </c>
      <c r="D3" s="34" t="s">
        <v>11</v>
      </c>
      <c r="E3" s="35">
        <v>5000</v>
      </c>
      <c r="F3" s="37">
        <v>1040</v>
      </c>
      <c r="G3" s="35">
        <v>5332000</v>
      </c>
      <c r="H3" s="36">
        <v>0.23400000000000001</v>
      </c>
    </row>
    <row r="4" spans="2:8">
      <c r="B4" s="5" t="s">
        <v>30</v>
      </c>
      <c r="C4" s="6" t="s">
        <v>19</v>
      </c>
      <c r="D4" s="10" t="s">
        <v>11</v>
      </c>
      <c r="E4" s="26">
        <v>6000</v>
      </c>
      <c r="F4" s="8">
        <v>2450</v>
      </c>
      <c r="G4" s="26">
        <v>6385600</v>
      </c>
      <c r="H4" s="22">
        <v>0.28699999999999998</v>
      </c>
    </row>
    <row r="5" spans="2:8">
      <c r="B5" s="5" t="s">
        <v>28</v>
      </c>
      <c r="C5" s="6" t="s">
        <v>17</v>
      </c>
      <c r="D5" s="10" t="s">
        <v>16</v>
      </c>
      <c r="E5" s="26">
        <v>3500</v>
      </c>
      <c r="F5" s="8">
        <v>1578</v>
      </c>
      <c r="G5" s="26">
        <v>4734000</v>
      </c>
      <c r="H5" s="22">
        <v>0.25700000000000001</v>
      </c>
    </row>
    <row r="6" spans="2:8">
      <c r="B6" s="5" t="s">
        <v>31</v>
      </c>
      <c r="C6" s="6" t="s">
        <v>20</v>
      </c>
      <c r="D6" s="7" t="s">
        <v>13</v>
      </c>
      <c r="E6" s="26">
        <v>20000</v>
      </c>
      <c r="F6" s="8">
        <v>205</v>
      </c>
      <c r="G6" s="26">
        <v>2091000</v>
      </c>
      <c r="H6" s="22">
        <v>0.25</v>
      </c>
    </row>
    <row r="7" spans="2:8">
      <c r="B7" s="5" t="s">
        <v>24</v>
      </c>
      <c r="C7" s="6" t="s">
        <v>10</v>
      </c>
      <c r="D7" s="7" t="s">
        <v>11</v>
      </c>
      <c r="E7" s="26">
        <v>1200</v>
      </c>
      <c r="F7" s="8">
        <v>3580</v>
      </c>
      <c r="G7" s="26">
        <v>4654000</v>
      </c>
      <c r="H7" s="22">
        <v>0.23100000000000001</v>
      </c>
    </row>
    <row r="8" spans="2:8">
      <c r="B8" s="5" t="s">
        <v>25</v>
      </c>
      <c r="C8" s="6" t="s">
        <v>12</v>
      </c>
      <c r="D8" s="10" t="s">
        <v>13</v>
      </c>
      <c r="E8" s="26">
        <v>3500</v>
      </c>
      <c r="F8" s="8">
        <v>1807</v>
      </c>
      <c r="G8" s="26">
        <v>5421000</v>
      </c>
      <c r="H8" s="22">
        <v>0.16800000000000001</v>
      </c>
    </row>
    <row r="9" spans="2:8">
      <c r="B9" s="5" t="s">
        <v>27</v>
      </c>
      <c r="C9" s="6" t="s">
        <v>15</v>
      </c>
      <c r="D9" s="10" t="s">
        <v>16</v>
      </c>
      <c r="E9" s="26">
        <v>5500</v>
      </c>
      <c r="F9" s="8">
        <v>1185</v>
      </c>
      <c r="G9" s="26">
        <v>3081000</v>
      </c>
      <c r="H9" s="22">
        <v>0.32</v>
      </c>
    </row>
    <row r="10" spans="2:8" ht="17.25" thickBot="1">
      <c r="B10" s="12" t="s">
        <v>29</v>
      </c>
      <c r="C10" s="13" t="s">
        <v>18</v>
      </c>
      <c r="D10" s="21" t="s">
        <v>11</v>
      </c>
      <c r="E10" s="27">
        <v>32500</v>
      </c>
      <c r="F10" s="14">
        <v>754</v>
      </c>
      <c r="G10" s="27">
        <v>2865200</v>
      </c>
      <c r="H10" s="23">
        <v>0.22800000000000001</v>
      </c>
    </row>
    <row r="13" spans="2:8" ht="33">
      <c r="B13" s="59" t="s">
        <v>4</v>
      </c>
      <c r="C13" s="60" t="s">
        <v>7</v>
      </c>
    </row>
    <row r="14" spans="2:8">
      <c r="B14" s="61" t="s">
        <v>34</v>
      </c>
      <c r="C14" s="61"/>
    </row>
    <row r="15" spans="2:8">
      <c r="B15" s="61"/>
      <c r="C15" s="61" t="s">
        <v>33</v>
      </c>
    </row>
    <row r="17" spans="2:8" ht="17.25" thickBot="1">
      <c r="B17" s="39"/>
      <c r="C17" s="39"/>
    </row>
    <row r="18" spans="2:8" ht="33.75" thickBot="1">
      <c r="B18" s="47" t="s">
        <v>1</v>
      </c>
      <c r="C18" s="40" t="s">
        <v>2</v>
      </c>
      <c r="D18" s="41" t="s">
        <v>3</v>
      </c>
      <c r="E18" s="41" t="s">
        <v>4</v>
      </c>
      <c r="F18" s="41" t="s">
        <v>5</v>
      </c>
      <c r="G18" s="41" t="s">
        <v>6</v>
      </c>
      <c r="H18" s="50" t="s">
        <v>7</v>
      </c>
    </row>
    <row r="19" spans="2:8">
      <c r="B19" s="48" t="s">
        <v>26</v>
      </c>
      <c r="C19" s="33" t="s">
        <v>14</v>
      </c>
      <c r="D19" s="42" t="s">
        <v>11</v>
      </c>
      <c r="E19" s="43">
        <v>5000</v>
      </c>
      <c r="F19" s="44">
        <v>1040</v>
      </c>
      <c r="G19" s="43">
        <v>5332000</v>
      </c>
      <c r="H19" s="51">
        <v>0.23400000000000001</v>
      </c>
    </row>
    <row r="20" spans="2:8">
      <c r="B20" s="49" t="s">
        <v>28</v>
      </c>
      <c r="C20" s="11" t="s">
        <v>17</v>
      </c>
      <c r="D20" s="7" t="s">
        <v>16</v>
      </c>
      <c r="E20" s="45">
        <v>3500</v>
      </c>
      <c r="F20" s="46">
        <v>1578</v>
      </c>
      <c r="G20" s="45">
        <v>4734000</v>
      </c>
      <c r="H20" s="52">
        <v>0.25700000000000001</v>
      </c>
    </row>
    <row r="21" spans="2:8">
      <c r="B21" s="49" t="s">
        <v>24</v>
      </c>
      <c r="C21" s="11" t="s">
        <v>10</v>
      </c>
      <c r="D21" s="7" t="s">
        <v>11</v>
      </c>
      <c r="E21" s="45">
        <v>1200</v>
      </c>
      <c r="F21" s="46">
        <v>3580</v>
      </c>
      <c r="G21" s="45">
        <v>4654000</v>
      </c>
      <c r="H21" s="52">
        <v>0.23100000000000001</v>
      </c>
    </row>
    <row r="22" spans="2:8">
      <c r="B22" s="49" t="s">
        <v>25</v>
      </c>
      <c r="C22" s="11" t="s">
        <v>12</v>
      </c>
      <c r="D22" s="7" t="s">
        <v>13</v>
      </c>
      <c r="E22" s="45">
        <v>3500</v>
      </c>
      <c r="F22" s="46">
        <v>1807</v>
      </c>
      <c r="G22" s="45">
        <v>5421000</v>
      </c>
      <c r="H22" s="52">
        <v>0.16800000000000001</v>
      </c>
    </row>
    <row r="23" spans="2:8">
      <c r="B23" s="53" t="s">
        <v>27</v>
      </c>
      <c r="C23" s="54" t="s">
        <v>15</v>
      </c>
      <c r="D23" s="55" t="s">
        <v>16</v>
      </c>
      <c r="E23" s="56">
        <v>5500</v>
      </c>
      <c r="F23" s="57">
        <v>1185</v>
      </c>
      <c r="G23" s="56">
        <v>3081000</v>
      </c>
      <c r="H23" s="58">
        <v>0.32</v>
      </c>
    </row>
  </sheetData>
  <phoneticPr fontId="2" type="noConversion"/>
  <conditionalFormatting sqref="H3:H10">
    <cfRule type="dataBar" priority="1">
      <dataBar>
        <cfvo type="min"/>
        <cfvo type="max"/>
        <color rgb="FFFF555A"/>
      </dataBar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E15" sqref="E15"/>
    </sheetView>
  </sheetViews>
  <sheetFormatPr defaultRowHeight="16.5"/>
  <cols>
    <col min="1" max="1" width="1.625" customWidth="1"/>
    <col min="2" max="2" width="15.875" customWidth="1"/>
    <col min="3" max="3" width="15.25" bestFit="1" customWidth="1"/>
    <col min="4" max="6" width="15.25" customWidth="1"/>
    <col min="7" max="8" width="15.25" bestFit="1" customWidth="1"/>
    <col min="9" max="10" width="20.125" bestFit="1" customWidth="1"/>
  </cols>
  <sheetData>
    <row r="2" spans="2:10">
      <c r="B2" s="63"/>
      <c r="C2" s="64" t="s">
        <v>3</v>
      </c>
      <c r="D2" s="63"/>
      <c r="E2" s="63"/>
      <c r="F2" s="63"/>
      <c r="G2" s="63"/>
      <c r="H2" s="63"/>
    </row>
    <row r="3" spans="2:10">
      <c r="B3" s="63"/>
      <c r="C3" s="77" t="s">
        <v>16</v>
      </c>
      <c r="D3" s="78"/>
      <c r="E3" s="77" t="s">
        <v>11</v>
      </c>
      <c r="F3" s="78"/>
      <c r="G3" s="77" t="s">
        <v>13</v>
      </c>
      <c r="H3" s="78"/>
    </row>
    <row r="4" spans="2:10">
      <c r="B4" s="64" t="s">
        <v>38</v>
      </c>
      <c r="C4" s="65" t="s">
        <v>36</v>
      </c>
      <c r="D4" s="65" t="s">
        <v>37</v>
      </c>
      <c r="E4" s="65" t="s">
        <v>36</v>
      </c>
      <c r="F4" s="65" t="s">
        <v>37</v>
      </c>
      <c r="G4" s="65" t="s">
        <v>36</v>
      </c>
      <c r="H4" s="65" t="s">
        <v>37</v>
      </c>
    </row>
    <row r="5" spans="2:10" s="1" customFormat="1">
      <c r="B5" s="62" t="s">
        <v>40</v>
      </c>
      <c r="C5" s="66">
        <v>1578</v>
      </c>
      <c r="D5" s="66">
        <v>4734000</v>
      </c>
      <c r="E5" s="66">
        <v>3580</v>
      </c>
      <c r="F5" s="66">
        <v>4654000</v>
      </c>
      <c r="G5" s="66">
        <v>1807</v>
      </c>
      <c r="H5" s="66">
        <v>5421000</v>
      </c>
      <c r="I5"/>
      <c r="J5"/>
    </row>
    <row r="6" spans="2:10" s="1" customFormat="1">
      <c r="B6" s="62" t="s">
        <v>41</v>
      </c>
      <c r="C6" s="66">
        <v>1185</v>
      </c>
      <c r="D6" s="66">
        <v>3081000</v>
      </c>
      <c r="E6" s="66">
        <v>1745</v>
      </c>
      <c r="F6" s="66">
        <v>5858800</v>
      </c>
      <c r="G6" s="66" t="s">
        <v>39</v>
      </c>
      <c r="H6" s="66" t="s">
        <v>39</v>
      </c>
      <c r="I6"/>
      <c r="J6"/>
    </row>
    <row r="7" spans="2:10">
      <c r="B7" s="62" t="s">
        <v>42</v>
      </c>
      <c r="C7" s="66" t="s">
        <v>39</v>
      </c>
      <c r="D7" s="66" t="s">
        <v>39</v>
      </c>
      <c r="E7" s="66" t="s">
        <v>39</v>
      </c>
      <c r="F7" s="66" t="s">
        <v>39</v>
      </c>
      <c r="G7" s="66">
        <v>205</v>
      </c>
      <c r="H7" s="66">
        <v>2091000</v>
      </c>
    </row>
    <row r="8" spans="2:10">
      <c r="B8" s="62" t="s">
        <v>43</v>
      </c>
      <c r="C8" s="66" t="s">
        <v>39</v>
      </c>
      <c r="D8" s="66" t="s">
        <v>39</v>
      </c>
      <c r="E8" s="66">
        <v>754</v>
      </c>
      <c r="F8" s="66">
        <v>2865200</v>
      </c>
      <c r="G8" s="66" t="s">
        <v>39</v>
      </c>
      <c r="H8" s="66" t="s">
        <v>39</v>
      </c>
    </row>
    <row r="9" spans="2:10">
      <c r="B9" s="62" t="s">
        <v>35</v>
      </c>
      <c r="C9" s="66">
        <v>1381.5</v>
      </c>
      <c r="D9" s="66">
        <v>3907500</v>
      </c>
      <c r="E9" s="66">
        <v>1956</v>
      </c>
      <c r="F9" s="66">
        <v>4809200</v>
      </c>
      <c r="G9" s="66">
        <v>1006</v>
      </c>
      <c r="H9" s="66">
        <v>3756000</v>
      </c>
    </row>
    <row r="11" spans="2:10" s="1" customFormat="1">
      <c r="B11"/>
      <c r="C11"/>
      <c r="D11"/>
      <c r="E11"/>
      <c r="F11"/>
      <c r="G11"/>
      <c r="H11"/>
      <c r="I11"/>
      <c r="J11"/>
    </row>
    <row r="12" spans="2:10" s="1" customFormat="1">
      <c r="B12"/>
      <c r="C12"/>
      <c r="D12"/>
      <c r="E12"/>
      <c r="F12"/>
      <c r="G12"/>
      <c r="H12"/>
      <c r="I12"/>
      <c r="J12"/>
    </row>
    <row r="15" spans="2:10" s="1" customFormat="1">
      <c r="B15"/>
      <c r="C15"/>
      <c r="D15"/>
    </row>
    <row r="16" spans="2:10" s="1" customFormat="1">
      <c r="B16"/>
      <c r="C16"/>
      <c r="D16"/>
    </row>
    <row r="17" spans="2:4" s="1" customFormat="1">
      <c r="B17"/>
      <c r="C17"/>
      <c r="D17"/>
    </row>
    <row r="18" spans="2:4" s="1" customFormat="1">
      <c r="B18"/>
      <c r="C18"/>
      <c r="D18"/>
    </row>
  </sheetData>
  <mergeCells count="3">
    <mergeCell ref="E3:F3"/>
    <mergeCell ref="G3:H3"/>
    <mergeCell ref="C3:D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할인율</vt:lpstr>
      <vt:lpstr>제2작업!Criteria</vt:lpstr>
      <vt:lpstr>제2작업!Extract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김선정</cp:lastModifiedBy>
  <dcterms:created xsi:type="dcterms:W3CDTF">2011-05-01T18:24:48Z</dcterms:created>
  <dcterms:modified xsi:type="dcterms:W3CDTF">2013-10-12T05:17:42Z</dcterms:modified>
</cp:coreProperties>
</file>